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A_BudgetAll" sheetId="1" r:id="rId1"/>
  </sheets>
  <definedNames>
    <definedName name="_xlnm.Print_Titles" localSheetId="0">'A_BudgetAll'!$1:$1</definedName>
  </definedNames>
  <calcPr fullCalcOnLoad="1"/>
</workbook>
</file>

<file path=xl/sharedStrings.xml><?xml version="1.0" encoding="utf-8"?>
<sst xmlns="http://schemas.openxmlformats.org/spreadsheetml/2006/main" count="113" uniqueCount="42">
  <si>
    <t>องค์การบริหารส่วนตำบลบ้านคู</t>
  </si>
  <si>
    <t>งบ</t>
  </si>
  <si>
    <t>หมวด</t>
  </si>
  <si>
    <t>แหล่งเงิน</t>
  </si>
  <si>
    <t xml:space="preserve">ประมาณการ
</t>
  </si>
  <si>
    <t>แผนงานบริหารงานทั่วไป
00110</t>
  </si>
  <si>
    <t>แผนงานการรักษาความสงบภายใน
00120</t>
  </si>
  <si>
    <t>แผนงานการศึกษา
00210</t>
  </si>
  <si>
    <t>แผนงานสาธารณสุข
00220</t>
  </si>
  <si>
    <t>แผนงานเคหะและชุมชน
00240</t>
  </si>
  <si>
    <t>แผนงานการศาสนา วัฒนธรรม และนันทนาการ
00260</t>
  </si>
  <si>
    <t>แผนงานอุตสาหกรรมและการโยธา
00310</t>
  </si>
  <si>
    <t>แผนงานงบกลาง
00410</t>
  </si>
  <si>
    <t>รวม</t>
  </si>
  <si>
    <t>รายจ่าย</t>
  </si>
  <si>
    <t>งบกลาง</t>
  </si>
  <si>
    <t>เงินงบประมาณ</t>
  </si>
  <si>
    <t>-</t>
  </si>
  <si>
    <t>เงินอุดหนุนระบุวัตถุประสงค์/เฉพาะกิจ</t>
  </si>
  <si>
    <t>งบบุคลากร</t>
  </si>
  <si>
    <t>เงินเดือน (ฝ่ายการเมือง)</t>
  </si>
  <si>
    <t>เงินเดือน (ฝ่ายประจำ)</t>
  </si>
  <si>
    <t>งบดำเนินงาน</t>
  </si>
  <si>
    <t>ค่าตอบแทน</t>
  </si>
  <si>
    <t>ค่าใช้สอย</t>
  </si>
  <si>
    <t>ค่าวัสดุ</t>
  </si>
  <si>
    <t>ค่าสาธารณูปโภค</t>
  </si>
  <si>
    <t>งบลงทุน</t>
  </si>
  <si>
    <t>ค่าครุภัณฑ์</t>
  </si>
  <si>
    <t>ค่าที่ดินและสิ่งก่อสร้าง</t>
  </si>
  <si>
    <t>งบเงินอุดหนุน</t>
  </si>
  <si>
    <t>เงินอุดหนุน</t>
  </si>
  <si>
    <t>(นางอร่ามเรือง  ศิลป์ประกอบ)</t>
  </si>
  <si>
    <t>ผู้อำนวยการกองคลัง</t>
  </si>
  <si>
    <t>(นายเวท  ปิดตังถาเน)</t>
  </si>
  <si>
    <t>รองปลัดองค์การบริหารส่วนตำบล รักษาราชการแทน</t>
  </si>
  <si>
    <t>(นายเรืองศิลป์  ไอยะ)</t>
  </si>
  <si>
    <t>นายกองค์การบริหารส่วนตำบลบ้านคู</t>
  </si>
  <si>
    <t>ปลัดองค์การบริหารส่วนตำบลบ้านคู</t>
  </si>
  <si>
    <t>ตั้งแต่วันที่ 1 ตุลาคม 2564 ถึงวันที่ 30  กันยายน 2565</t>
  </si>
  <si>
    <t>แผนการใช้จ่ายเงินงบประมาณประจำปี 2565</t>
  </si>
  <si>
    <t xml:space="preserve">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</si>
</sst>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-#,##0.00"/>
  </numFmts>
  <fonts count="41">
    <font>
      <sz val="10"/>
      <name val="Arial"/>
      <family val="0"/>
    </font>
    <font>
      <b/>
      <sz val="8"/>
      <color indexed="8"/>
      <name val="Microsoft Sans Serif"/>
      <family val="2"/>
    </font>
    <font>
      <sz val="8"/>
      <name val="Arial"/>
      <family val="2"/>
    </font>
    <font>
      <sz val="8"/>
      <color indexed="8"/>
      <name val="Microsoft Sans Serif"/>
      <family val="2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1" fillId="34" borderId="0" xfId="0" applyFont="1" applyFill="1" applyAlignment="1" applyProtection="1">
      <alignment vertical="center" wrapText="1" readingOrder="1"/>
      <protection locked="0"/>
    </xf>
    <xf numFmtId="0" fontId="2" fillId="0" borderId="0" xfId="0" applyFont="1" applyAlignment="1">
      <alignment/>
    </xf>
    <xf numFmtId="0" fontId="1" fillId="34" borderId="0" xfId="0" applyFont="1" applyFill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center"/>
    </xf>
    <xf numFmtId="0" fontId="3" fillId="34" borderId="0" xfId="0" applyFont="1" applyFill="1" applyAlignment="1" applyProtection="1">
      <alignment horizontal="center" vertical="center" wrapText="1" readingOrder="1"/>
      <protection locked="0"/>
    </xf>
    <xf numFmtId="0" fontId="22" fillId="33" borderId="11" xfId="0" applyFont="1" applyFill="1" applyBorder="1" applyAlignment="1" applyProtection="1">
      <alignment horizontal="center" vertical="center" wrapText="1" readingOrder="1"/>
      <protection locked="0"/>
    </xf>
    <xf numFmtId="0" fontId="22" fillId="33" borderId="12" xfId="0" applyFont="1" applyFill="1" applyBorder="1" applyAlignment="1" applyProtection="1">
      <alignment horizontal="center" vertical="center" wrapText="1" readingOrder="1"/>
      <protection locked="0"/>
    </xf>
    <xf numFmtId="0" fontId="22" fillId="33" borderId="13" xfId="0" applyFont="1" applyFill="1" applyBorder="1" applyAlignment="1" applyProtection="1">
      <alignment horizontal="center" vertical="center" wrapText="1" readingOrder="1"/>
      <protection locked="0"/>
    </xf>
    <xf numFmtId="0" fontId="22" fillId="33" borderId="10" xfId="0" applyFont="1" applyFill="1" applyBorder="1" applyAlignment="1" applyProtection="1">
      <alignment horizontal="center" vertical="center" wrapText="1" readingOrder="1"/>
      <protection locked="0"/>
    </xf>
    <xf numFmtId="0" fontId="23" fillId="0" borderId="12" xfId="0" applyFont="1" applyBorder="1" applyAlignment="1" applyProtection="1">
      <alignment vertical="top" wrapText="1" readingOrder="1"/>
      <protection locked="0"/>
    </xf>
    <xf numFmtId="0" fontId="22" fillId="0" borderId="0" xfId="0" applyFont="1" applyAlignment="1" applyProtection="1">
      <alignment horizontal="center" vertical="center" wrapText="1" readingOrder="1"/>
      <protection locked="0"/>
    </xf>
    <xf numFmtId="0" fontId="22" fillId="0" borderId="10" xfId="0" applyFont="1" applyBorder="1" applyAlignment="1" applyProtection="1">
      <alignment horizontal="center" vertical="center" wrapText="1" readingOrder="1"/>
      <protection locked="0"/>
    </xf>
    <xf numFmtId="0" fontId="22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4" xfId="0" applyFont="1" applyBorder="1" applyAlignment="1" applyProtection="1">
      <alignment horizontal="left" vertical="top" wrapText="1" readingOrder="1"/>
      <protection locked="0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4" fillId="0" borderId="16" xfId="0" applyFont="1" applyBorder="1" applyAlignment="1" applyProtection="1">
      <alignment horizontal="left" vertical="center" wrapText="1" readingOrder="1"/>
      <protection locked="0"/>
    </xf>
    <xf numFmtId="0" fontId="4" fillId="0" borderId="12" xfId="0" applyFont="1" applyBorder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3" xfId="0" applyFont="1" applyBorder="1" applyAlignment="1" applyProtection="1">
      <alignment horizontal="left" vertical="center" wrapText="1" readingOrder="1"/>
      <protection locked="0"/>
    </xf>
    <xf numFmtId="203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right" vertical="center" wrapText="1" readingOrder="1"/>
      <protection locked="0"/>
    </xf>
    <xf numFmtId="0" fontId="4" fillId="0" borderId="12" xfId="0" applyFont="1" applyBorder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horizontal="right" vertical="center" wrapText="1" readingOrder="1"/>
      <protection locked="0"/>
    </xf>
    <xf numFmtId="0" fontId="4" fillId="0" borderId="17" xfId="0" applyFont="1" applyBorder="1" applyAlignment="1" applyProtection="1">
      <alignment horizontal="left" vertical="top" wrapText="1" readingOrder="1"/>
      <protection locked="0"/>
    </xf>
    <xf numFmtId="0" fontId="4" fillId="0" borderId="18" xfId="0" applyFont="1" applyBorder="1" applyAlignment="1" applyProtection="1">
      <alignment horizontal="left" vertical="center" wrapText="1" readingOrder="1"/>
      <protection locked="0"/>
    </xf>
    <xf numFmtId="0" fontId="4" fillId="0" borderId="19" xfId="0" applyFont="1" applyBorder="1" applyAlignment="1" applyProtection="1">
      <alignment horizontal="left" vertical="center" wrapText="1" readingOrder="1"/>
      <protection locked="0"/>
    </xf>
    <xf numFmtId="20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203" fontId="4" fillId="0" borderId="13" xfId="0" applyNumberFormat="1" applyFont="1" applyBorder="1" applyAlignment="1" applyProtection="1">
      <alignment horizontal="right" vertical="center" wrapText="1" readingOrder="1"/>
      <protection locked="0"/>
    </xf>
    <xf numFmtId="201" fontId="4" fillId="0" borderId="12" xfId="36" applyFont="1" applyBorder="1" applyAlignment="1" applyProtection="1">
      <alignment horizontal="right" vertical="center" wrapText="1" readingOrder="1"/>
      <protection locked="0"/>
    </xf>
    <xf numFmtId="201" fontId="4" fillId="0" borderId="10" xfId="36" applyFont="1" applyBorder="1" applyAlignment="1" applyProtection="1">
      <alignment horizontal="right" vertical="center" wrapText="1" readingOrder="1"/>
      <protection locked="0"/>
    </xf>
    <xf numFmtId="201" fontId="4" fillId="0" borderId="13" xfId="36" applyFont="1" applyBorder="1" applyAlignment="1" applyProtection="1">
      <alignment horizontal="right" vertical="center" wrapText="1" readingOrder="1"/>
      <protection locked="0"/>
    </xf>
    <xf numFmtId="0" fontId="4" fillId="0" borderId="20" xfId="0" applyFont="1" applyBorder="1" applyAlignment="1" applyProtection="1">
      <alignment horizontal="left" vertical="top" wrapText="1" readingOrder="1"/>
      <protection locked="0"/>
    </xf>
    <xf numFmtId="203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203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203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203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201" fontId="4" fillId="0" borderId="11" xfId="36" applyFont="1" applyBorder="1" applyAlignment="1" applyProtection="1">
      <alignment horizontal="right" vertical="center" wrapText="1" readingOrder="1"/>
      <protection locked="0"/>
    </xf>
    <xf numFmtId="0" fontId="22" fillId="0" borderId="21" xfId="0" applyFont="1" applyBorder="1" applyAlignment="1" applyProtection="1">
      <alignment horizontal="right" vertical="center" wrapText="1" readingOrder="1"/>
      <protection locked="0"/>
    </xf>
    <xf numFmtId="0" fontId="22" fillId="0" borderId="22" xfId="0" applyFont="1" applyBorder="1" applyAlignment="1" applyProtection="1">
      <alignment horizontal="right" vertical="center" wrapText="1" readingOrder="1"/>
      <protection locked="0"/>
    </xf>
    <xf numFmtId="0" fontId="22" fillId="0" borderId="23" xfId="0" applyFont="1" applyBorder="1" applyAlignment="1" applyProtection="1">
      <alignment horizontal="right" vertical="center" wrapText="1" readingOrder="1"/>
      <protection locked="0"/>
    </xf>
    <xf numFmtId="203" fontId="22" fillId="0" borderId="24" xfId="0" applyNumberFormat="1" applyFont="1" applyBorder="1" applyAlignment="1" applyProtection="1">
      <alignment horizontal="right" vertical="center" wrapText="1" readingOrder="1"/>
      <protection locked="0"/>
    </xf>
    <xf numFmtId="203" fontId="22" fillId="0" borderId="21" xfId="0" applyNumberFormat="1" applyFont="1" applyBorder="1" applyAlignment="1" applyProtection="1">
      <alignment horizontal="right" vertical="center" wrapText="1" readingOrder="1"/>
      <protection locked="0"/>
    </xf>
    <xf numFmtId="203" fontId="22" fillId="0" borderId="22" xfId="0" applyNumberFormat="1" applyFont="1" applyBorder="1" applyAlignment="1" applyProtection="1">
      <alignment horizontal="right" vertical="center" wrapText="1" readingOrder="1"/>
      <protection locked="0"/>
    </xf>
    <xf numFmtId="203" fontId="22" fillId="0" borderId="23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8"/>
  <sheetViews>
    <sheetView showGridLines="0" tabSelected="1" zoomScalePageLayoutView="0" workbookViewId="0" topLeftCell="A1">
      <pane ySplit="1" topLeftCell="A8" activePane="bottomLeft" state="frozen"/>
      <selection pane="topLeft" activeCell="A1" sqref="A1"/>
      <selection pane="bottomLeft" activeCell="AA13" sqref="AA13"/>
    </sheetView>
  </sheetViews>
  <sheetFormatPr defaultColWidth="9.140625" defaultRowHeight="12.75"/>
  <cols>
    <col min="1" max="1" width="10.421875" style="0" customWidth="1"/>
    <col min="2" max="2" width="11.28125" style="0" customWidth="1"/>
    <col min="3" max="3" width="0.71875" style="0" customWidth="1"/>
    <col min="4" max="5" width="0" style="0" hidden="1" customWidth="1"/>
    <col min="6" max="6" width="10.57421875" style="0" customWidth="1"/>
    <col min="7" max="7" width="4.421875" style="0" hidden="1" customWidth="1"/>
    <col min="8" max="8" width="0" style="0" hidden="1" customWidth="1"/>
    <col min="9" max="9" width="13.00390625" style="0" customWidth="1"/>
    <col min="10" max="10" width="12.140625" style="0" customWidth="1"/>
    <col min="11" max="11" width="6.421875" style="0" customWidth="1"/>
    <col min="12" max="12" width="3.8515625" style="0" customWidth="1"/>
    <col min="13" max="13" width="5.140625" style="0" hidden="1" customWidth="1"/>
    <col min="14" max="14" width="2.28125" style="0" customWidth="1"/>
    <col min="15" max="15" width="9.57421875" style="0" customWidth="1"/>
    <col min="16" max="16" width="10.140625" style="0" customWidth="1"/>
    <col min="17" max="17" width="0.13671875" style="0" hidden="1" customWidth="1"/>
    <col min="18" max="18" width="0" style="0" hidden="1" customWidth="1"/>
    <col min="19" max="19" width="4.140625" style="0" hidden="1" customWidth="1"/>
    <col min="20" max="20" width="12.00390625" style="0" customWidth="1"/>
    <col min="21" max="21" width="9.57421875" style="0" customWidth="1"/>
    <col min="22" max="22" width="11.00390625" style="0" customWidth="1"/>
    <col min="23" max="23" width="11.421875" style="0" customWidth="1"/>
    <col min="24" max="24" width="13.421875" style="0" customWidth="1"/>
    <col min="25" max="25" width="0" style="0" hidden="1" customWidth="1"/>
  </cols>
  <sheetData>
    <row r="1" ht="2.25" customHeight="1"/>
    <row r="2" spans="1:24" ht="17.25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3"/>
      <c r="M2" s="4"/>
      <c r="N2" s="4"/>
      <c r="O2" s="3"/>
      <c r="P2" s="4"/>
      <c r="Q2" s="4"/>
      <c r="R2" s="1"/>
      <c r="S2" s="1"/>
      <c r="T2" s="1"/>
      <c r="U2" s="1"/>
      <c r="V2" s="1"/>
      <c r="W2" s="1"/>
      <c r="X2" s="1"/>
    </row>
    <row r="3" spans="1:24" ht="18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6.5" customHeight="1">
      <c r="A4" s="5" t="s">
        <v>40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6.5" customHeight="1">
      <c r="A5" s="8" t="s">
        <v>39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8" customHeight="1">
      <c r="A6" s="3"/>
      <c r="B6" s="4"/>
      <c r="C6" s="5"/>
      <c r="D6" s="4"/>
      <c r="E6" s="4"/>
      <c r="F6" s="4"/>
      <c r="G6" s="4"/>
      <c r="H6" s="4"/>
      <c r="I6" s="4"/>
      <c r="J6" s="4"/>
      <c r="K6" s="4"/>
      <c r="L6" s="3"/>
      <c r="M6" s="4"/>
      <c r="N6" s="4"/>
      <c r="O6" s="3"/>
      <c r="P6" s="4"/>
      <c r="Q6" s="4"/>
      <c r="R6" s="1"/>
      <c r="S6" s="1"/>
      <c r="T6" s="1"/>
      <c r="U6" s="1"/>
      <c r="V6" s="1"/>
      <c r="W6" s="1"/>
      <c r="X6" s="1"/>
    </row>
    <row r="7" spans="1:24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92.25" customHeight="1">
      <c r="A8" s="9" t="s">
        <v>1</v>
      </c>
      <c r="B8" s="10" t="s">
        <v>2</v>
      </c>
      <c r="C8" s="11"/>
      <c r="D8" s="2"/>
      <c r="E8" s="2"/>
      <c r="F8" s="12" t="s">
        <v>3</v>
      </c>
      <c r="G8" s="11"/>
      <c r="H8" s="1"/>
      <c r="I8" s="9" t="s">
        <v>4</v>
      </c>
      <c r="J8" s="9" t="s">
        <v>5</v>
      </c>
      <c r="K8" s="10" t="s">
        <v>6</v>
      </c>
      <c r="L8" s="12"/>
      <c r="M8" s="11"/>
      <c r="N8" s="10" t="s">
        <v>7</v>
      </c>
      <c r="O8" s="11"/>
      <c r="P8" s="10" t="s">
        <v>8</v>
      </c>
      <c r="Q8" s="12"/>
      <c r="R8" s="12"/>
      <c r="S8" s="11"/>
      <c r="T8" s="9" t="s">
        <v>9</v>
      </c>
      <c r="U8" s="9" t="s">
        <v>10</v>
      </c>
      <c r="V8" s="9" t="s">
        <v>11</v>
      </c>
      <c r="W8" s="9" t="s">
        <v>12</v>
      </c>
      <c r="X8" s="9" t="s">
        <v>13</v>
      </c>
    </row>
    <row r="9" spans="1:24" ht="12.75">
      <c r="A9" s="13" t="s">
        <v>14</v>
      </c>
      <c r="B9" s="6"/>
      <c r="C9" s="6"/>
      <c r="D9" s="1"/>
      <c r="E9" s="6"/>
      <c r="F9" s="6"/>
      <c r="G9" s="6"/>
      <c r="H9" s="1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4"/>
      <c r="U9" s="14"/>
      <c r="V9" s="14"/>
      <c r="W9" s="14"/>
      <c r="X9" s="16"/>
    </row>
    <row r="10" spans="1:24" ht="15" customHeight="1">
      <c r="A10" s="17" t="s">
        <v>15</v>
      </c>
      <c r="B10" s="18" t="s">
        <v>15</v>
      </c>
      <c r="C10" s="19"/>
      <c r="D10" s="1"/>
      <c r="E10" s="20" t="s">
        <v>16</v>
      </c>
      <c r="F10" s="21"/>
      <c r="G10" s="22"/>
      <c r="H10" s="1"/>
      <c r="I10" s="23">
        <v>14505909</v>
      </c>
      <c r="J10" s="24" t="s">
        <v>17</v>
      </c>
      <c r="K10" s="25" t="s">
        <v>17</v>
      </c>
      <c r="L10" s="26"/>
      <c r="M10" s="27"/>
      <c r="N10" s="25" t="s">
        <v>17</v>
      </c>
      <c r="O10" s="27"/>
      <c r="P10" s="25" t="s">
        <v>17</v>
      </c>
      <c r="Q10" s="26"/>
      <c r="R10" s="26"/>
      <c r="S10" s="27"/>
      <c r="T10" s="24" t="s">
        <v>17</v>
      </c>
      <c r="U10" s="24" t="s">
        <v>17</v>
      </c>
      <c r="V10" s="24" t="s">
        <v>17</v>
      </c>
      <c r="W10" s="23">
        <v>14505909</v>
      </c>
      <c r="X10" s="23">
        <f>SUM(J10:W10)</f>
        <v>14505909</v>
      </c>
    </row>
    <row r="11" spans="1:24" ht="15" customHeight="1">
      <c r="A11" s="28"/>
      <c r="B11" s="29"/>
      <c r="C11" s="30"/>
      <c r="D11" s="1"/>
      <c r="E11" s="20" t="s">
        <v>18</v>
      </c>
      <c r="F11" s="21"/>
      <c r="G11" s="22"/>
      <c r="H11" s="1"/>
      <c r="I11" s="24" t="s">
        <v>17</v>
      </c>
      <c r="J11" s="24" t="s">
        <v>17</v>
      </c>
      <c r="K11" s="25" t="s">
        <v>17</v>
      </c>
      <c r="L11" s="26"/>
      <c r="M11" s="27"/>
      <c r="N11" s="25" t="s">
        <v>17</v>
      </c>
      <c r="O11" s="27"/>
      <c r="P11" s="25" t="s">
        <v>17</v>
      </c>
      <c r="Q11" s="26"/>
      <c r="R11" s="26"/>
      <c r="S11" s="27"/>
      <c r="T11" s="24" t="s">
        <v>17</v>
      </c>
      <c r="U11" s="24" t="s">
        <v>17</v>
      </c>
      <c r="V11" s="24" t="s">
        <v>17</v>
      </c>
      <c r="W11" s="24" t="s">
        <v>17</v>
      </c>
      <c r="X11" s="24" t="s">
        <v>17</v>
      </c>
    </row>
    <row r="12" spans="1:24" ht="27" customHeight="1">
      <c r="A12" s="17" t="s">
        <v>19</v>
      </c>
      <c r="B12" s="20" t="s">
        <v>20</v>
      </c>
      <c r="C12" s="22"/>
      <c r="D12" s="1"/>
      <c r="E12" s="20" t="s">
        <v>16</v>
      </c>
      <c r="F12" s="21"/>
      <c r="G12" s="22"/>
      <c r="H12" s="1"/>
      <c r="I12" s="23">
        <v>3058680</v>
      </c>
      <c r="J12" s="23">
        <v>3058680</v>
      </c>
      <c r="K12" s="25" t="s">
        <v>17</v>
      </c>
      <c r="L12" s="26"/>
      <c r="M12" s="27"/>
      <c r="N12" s="25" t="s">
        <v>17</v>
      </c>
      <c r="O12" s="27"/>
      <c r="P12" s="25" t="s">
        <v>17</v>
      </c>
      <c r="Q12" s="26"/>
      <c r="R12" s="26"/>
      <c r="S12" s="27"/>
      <c r="T12" s="24" t="s">
        <v>17</v>
      </c>
      <c r="U12" s="24" t="s">
        <v>17</v>
      </c>
      <c r="V12" s="24" t="s">
        <v>17</v>
      </c>
      <c r="W12" s="24" t="s">
        <v>17</v>
      </c>
      <c r="X12" s="23">
        <f>SUM(J12:W12)</f>
        <v>3058680</v>
      </c>
    </row>
    <row r="13" spans="1:27" ht="23.25" customHeight="1">
      <c r="A13" s="28"/>
      <c r="B13" s="20" t="s">
        <v>21</v>
      </c>
      <c r="C13" s="22"/>
      <c r="D13" s="1"/>
      <c r="E13" s="20" t="s">
        <v>16</v>
      </c>
      <c r="F13" s="21"/>
      <c r="G13" s="22"/>
      <c r="H13" s="1"/>
      <c r="I13" s="23">
        <v>13304687</v>
      </c>
      <c r="J13" s="23">
        <f>5885270+2311237+194640-190000</f>
        <v>8201147</v>
      </c>
      <c r="K13" s="25" t="s">
        <v>17</v>
      </c>
      <c r="L13" s="26"/>
      <c r="M13" s="27"/>
      <c r="N13" s="31">
        <v>3769440</v>
      </c>
      <c r="O13" s="32"/>
      <c r="P13" s="25" t="s">
        <v>17</v>
      </c>
      <c r="Q13" s="26"/>
      <c r="R13" s="26"/>
      <c r="S13" s="27"/>
      <c r="T13" s="23">
        <v>1334100</v>
      </c>
      <c r="U13" s="24" t="s">
        <v>17</v>
      </c>
      <c r="V13" s="24" t="s">
        <v>17</v>
      </c>
      <c r="W13" s="24" t="s">
        <v>17</v>
      </c>
      <c r="X13" s="23">
        <f>SUM(J13:W13)</f>
        <v>13304687</v>
      </c>
      <c r="AA13" s="50" t="s">
        <v>41</v>
      </c>
    </row>
    <row r="14" spans="1:24" ht="15" customHeight="1">
      <c r="A14" s="17" t="s">
        <v>22</v>
      </c>
      <c r="B14" s="20" t="s">
        <v>23</v>
      </c>
      <c r="C14" s="22"/>
      <c r="D14" s="1"/>
      <c r="E14" s="20" t="s">
        <v>16</v>
      </c>
      <c r="F14" s="21"/>
      <c r="G14" s="22"/>
      <c r="H14" s="1"/>
      <c r="I14" s="23">
        <v>1292600</v>
      </c>
      <c r="J14" s="23">
        <f>432000+145000+35000+100000</f>
        <v>712000</v>
      </c>
      <c r="K14" s="33">
        <v>197600</v>
      </c>
      <c r="L14" s="34"/>
      <c r="M14" s="35"/>
      <c r="N14" s="31">
        <v>67000</v>
      </c>
      <c r="O14" s="32"/>
      <c r="P14" s="25" t="s">
        <v>17</v>
      </c>
      <c r="Q14" s="26"/>
      <c r="R14" s="26"/>
      <c r="S14" s="27"/>
      <c r="T14" s="23">
        <v>316000</v>
      </c>
      <c r="U14" s="24" t="s">
        <v>17</v>
      </c>
      <c r="V14" s="24" t="s">
        <v>17</v>
      </c>
      <c r="W14" s="24" t="s">
        <v>17</v>
      </c>
      <c r="X14" s="23">
        <f>SUM(J14:W14)</f>
        <v>1292600</v>
      </c>
    </row>
    <row r="15" spans="1:24" ht="15" customHeight="1">
      <c r="A15" s="36"/>
      <c r="B15" s="20" t="s">
        <v>24</v>
      </c>
      <c r="C15" s="22"/>
      <c r="D15" s="1"/>
      <c r="E15" s="20" t="s">
        <v>16</v>
      </c>
      <c r="F15" s="21"/>
      <c r="G15" s="22"/>
      <c r="H15" s="1"/>
      <c r="I15" s="23">
        <v>4249525</v>
      </c>
      <c r="J15" s="23">
        <f>1607500+220000+10000+340400</f>
        <v>2177900</v>
      </c>
      <c r="K15" s="37">
        <f>200000+240000+70000</f>
        <v>510000</v>
      </c>
      <c r="L15" s="38"/>
      <c r="M15" s="39"/>
      <c r="N15" s="31">
        <v>1198625</v>
      </c>
      <c r="O15" s="32"/>
      <c r="P15" s="31">
        <f>60000+90000</f>
        <v>150000</v>
      </c>
      <c r="Q15" s="40"/>
      <c r="R15" s="40"/>
      <c r="S15" s="32"/>
      <c r="T15" s="23">
        <v>120000</v>
      </c>
      <c r="U15" s="23">
        <f>40000+53000</f>
        <v>93000</v>
      </c>
      <c r="V15" s="24" t="s">
        <v>17</v>
      </c>
      <c r="W15" s="24" t="s">
        <v>17</v>
      </c>
      <c r="X15" s="23">
        <f>SUM(J15:W15)</f>
        <v>4249525</v>
      </c>
    </row>
    <row r="16" spans="1:24" ht="15" customHeight="1">
      <c r="A16" s="36"/>
      <c r="B16" s="20" t="s">
        <v>25</v>
      </c>
      <c r="C16" s="22"/>
      <c r="D16" s="1"/>
      <c r="E16" s="20" t="s">
        <v>16</v>
      </c>
      <c r="F16" s="21"/>
      <c r="G16" s="22"/>
      <c r="H16" s="1"/>
      <c r="I16" s="23">
        <v>2098999</v>
      </c>
      <c r="J16" s="23">
        <f>530000+447000-297000</f>
        <v>680000</v>
      </c>
      <c r="K16" s="25">
        <v>70000</v>
      </c>
      <c r="L16" s="26"/>
      <c r="M16" s="27"/>
      <c r="N16" s="31">
        <v>1103999</v>
      </c>
      <c r="O16" s="32"/>
      <c r="P16" s="33">
        <v>150000</v>
      </c>
      <c r="Q16" s="34"/>
      <c r="R16" s="34"/>
      <c r="S16" s="35"/>
      <c r="T16" s="23">
        <v>95000</v>
      </c>
      <c r="U16" s="24" t="s">
        <v>17</v>
      </c>
      <c r="V16" s="24" t="s">
        <v>17</v>
      </c>
      <c r="W16" s="24" t="s">
        <v>17</v>
      </c>
      <c r="X16" s="23">
        <f>SUM(J16:W16)</f>
        <v>2098999</v>
      </c>
    </row>
    <row r="17" spans="1:24" ht="15" customHeight="1">
      <c r="A17" s="28"/>
      <c r="B17" s="20" t="s">
        <v>26</v>
      </c>
      <c r="C17" s="22"/>
      <c r="D17" s="1"/>
      <c r="E17" s="20" t="s">
        <v>16</v>
      </c>
      <c r="F17" s="21"/>
      <c r="G17" s="22"/>
      <c r="H17" s="1"/>
      <c r="I17" s="23">
        <v>450000</v>
      </c>
      <c r="J17" s="23">
        <v>450000</v>
      </c>
      <c r="K17" s="25" t="s">
        <v>17</v>
      </c>
      <c r="L17" s="26"/>
      <c r="M17" s="27"/>
      <c r="N17" s="25" t="s">
        <v>17</v>
      </c>
      <c r="O17" s="27"/>
      <c r="P17" s="25" t="s">
        <v>17</v>
      </c>
      <c r="Q17" s="26"/>
      <c r="R17" s="26"/>
      <c r="S17" s="27"/>
      <c r="T17" s="24" t="s">
        <v>17</v>
      </c>
      <c r="U17" s="24" t="s">
        <v>17</v>
      </c>
      <c r="V17" s="24" t="s">
        <v>17</v>
      </c>
      <c r="W17" s="24" t="s">
        <v>17</v>
      </c>
      <c r="X17" s="23">
        <f>SUM(J17:W17)</f>
        <v>450000</v>
      </c>
    </row>
    <row r="18" spans="1:24" ht="15" customHeight="1">
      <c r="A18" s="17" t="s">
        <v>27</v>
      </c>
      <c r="B18" s="20" t="s">
        <v>28</v>
      </c>
      <c r="C18" s="22"/>
      <c r="D18" s="1"/>
      <c r="E18" s="20" t="s">
        <v>16</v>
      </c>
      <c r="F18" s="21"/>
      <c r="G18" s="22"/>
      <c r="H18" s="1"/>
      <c r="I18" s="23">
        <v>161200</v>
      </c>
      <c r="J18" s="23">
        <f>7500+105800+9000</f>
        <v>122300</v>
      </c>
      <c r="K18" s="25" t="s">
        <v>17</v>
      </c>
      <c r="L18" s="26"/>
      <c r="M18" s="27"/>
      <c r="N18" s="31">
        <v>33000</v>
      </c>
      <c r="O18" s="32"/>
      <c r="P18" s="25" t="s">
        <v>17</v>
      </c>
      <c r="Q18" s="26"/>
      <c r="R18" s="26"/>
      <c r="S18" s="27"/>
      <c r="T18" s="24">
        <v>5900</v>
      </c>
      <c r="U18" s="24" t="s">
        <v>17</v>
      </c>
      <c r="V18" s="24" t="s">
        <v>17</v>
      </c>
      <c r="W18" s="24" t="s">
        <v>17</v>
      </c>
      <c r="X18" s="23">
        <f>SUM(J18:W18)</f>
        <v>161200</v>
      </c>
    </row>
    <row r="19" spans="1:24" ht="25.5" customHeight="1">
      <c r="A19" s="28"/>
      <c r="B19" s="20" t="s">
        <v>29</v>
      </c>
      <c r="C19" s="22"/>
      <c r="D19" s="1"/>
      <c r="E19" s="20" t="s">
        <v>16</v>
      </c>
      <c r="F19" s="21"/>
      <c r="G19" s="22"/>
      <c r="H19" s="1"/>
      <c r="I19" s="23">
        <v>1530000</v>
      </c>
      <c r="J19" s="24" t="s">
        <v>17</v>
      </c>
      <c r="K19" s="25" t="s">
        <v>17</v>
      </c>
      <c r="L19" s="26"/>
      <c r="M19" s="27"/>
      <c r="N19" s="25" t="s">
        <v>17</v>
      </c>
      <c r="O19" s="27"/>
      <c r="P19" s="25" t="s">
        <v>17</v>
      </c>
      <c r="Q19" s="26"/>
      <c r="R19" s="26"/>
      <c r="S19" s="27"/>
      <c r="T19" s="24" t="s">
        <v>17</v>
      </c>
      <c r="U19" s="24" t="s">
        <v>17</v>
      </c>
      <c r="V19" s="23">
        <v>1530000</v>
      </c>
      <c r="W19" s="24" t="s">
        <v>17</v>
      </c>
      <c r="X19" s="23">
        <f>SUM(J19:W19)</f>
        <v>1530000</v>
      </c>
    </row>
    <row r="20" spans="1:24" ht="15" customHeight="1">
      <c r="A20" s="41" t="s">
        <v>30</v>
      </c>
      <c r="B20" s="20" t="s">
        <v>31</v>
      </c>
      <c r="C20" s="22"/>
      <c r="D20" s="1"/>
      <c r="E20" s="20" t="s">
        <v>16</v>
      </c>
      <c r="F20" s="21"/>
      <c r="G20" s="22"/>
      <c r="H20" s="1"/>
      <c r="I20" s="23">
        <v>2341400</v>
      </c>
      <c r="J20" s="23">
        <v>65000</v>
      </c>
      <c r="K20" s="25" t="s">
        <v>17</v>
      </c>
      <c r="L20" s="26"/>
      <c r="M20" s="27"/>
      <c r="N20" s="31">
        <v>1856400</v>
      </c>
      <c r="O20" s="32"/>
      <c r="P20" s="31">
        <v>300000</v>
      </c>
      <c r="Q20" s="40"/>
      <c r="R20" s="40"/>
      <c r="S20" s="32"/>
      <c r="T20" s="24" t="s">
        <v>17</v>
      </c>
      <c r="U20" s="42">
        <v>120000</v>
      </c>
      <c r="V20" s="24" t="s">
        <v>17</v>
      </c>
      <c r="W20" s="24" t="s">
        <v>17</v>
      </c>
      <c r="X20" s="23">
        <f>SUM(J20:W20)</f>
        <v>2341400</v>
      </c>
    </row>
    <row r="21" spans="1:24" ht="15" customHeight="1" thickBot="1">
      <c r="A21" s="43" t="s">
        <v>13</v>
      </c>
      <c r="B21" s="44"/>
      <c r="C21" s="44"/>
      <c r="D21" s="44"/>
      <c r="E21" s="44"/>
      <c r="F21" s="44"/>
      <c r="G21" s="45"/>
      <c r="H21" s="1"/>
      <c r="I21" s="46">
        <v>42993000</v>
      </c>
      <c r="J21" s="46">
        <f>SUM(J12:J20)</f>
        <v>15467027</v>
      </c>
      <c r="K21" s="47">
        <f>SUM(K15:K20)</f>
        <v>580000</v>
      </c>
      <c r="L21" s="48"/>
      <c r="M21" s="49"/>
      <c r="N21" s="47">
        <f>SUM(N13:N20)</f>
        <v>8028464</v>
      </c>
      <c r="O21" s="49"/>
      <c r="P21" s="47">
        <f>SUM(P15:P20)</f>
        <v>600000</v>
      </c>
      <c r="Q21" s="48"/>
      <c r="R21" s="48"/>
      <c r="S21" s="49"/>
      <c r="T21" s="46">
        <f>SUM(T13:T20)</f>
        <v>1871000</v>
      </c>
      <c r="U21" s="46">
        <f>SUM(U15:U20)</f>
        <v>213000</v>
      </c>
      <c r="V21" s="46">
        <f>SUM(V19:V20)</f>
        <v>1530000</v>
      </c>
      <c r="W21" s="46">
        <f>SUM(W10:W20)</f>
        <v>14505909</v>
      </c>
      <c r="X21" s="46">
        <f>SUM(X10:X20)</f>
        <v>42993000</v>
      </c>
    </row>
    <row r="22" ht="13.5" thickTop="1"/>
    <row r="26" spans="2:24" ht="12.75">
      <c r="B26" s="7" t="s">
        <v>32</v>
      </c>
      <c r="C26" s="7"/>
      <c r="D26" s="7"/>
      <c r="E26" s="7"/>
      <c r="F26" s="7"/>
      <c r="G26" s="7"/>
      <c r="H26" s="7"/>
      <c r="I26" s="7"/>
      <c r="K26" s="7" t="s">
        <v>34</v>
      </c>
      <c r="L26" s="7"/>
      <c r="M26" s="7"/>
      <c r="N26" s="7"/>
      <c r="O26" s="7"/>
      <c r="P26" s="7"/>
      <c r="Q26" s="7"/>
      <c r="R26" s="7"/>
      <c r="S26" s="7"/>
      <c r="T26" s="7"/>
      <c r="V26" s="7" t="s">
        <v>36</v>
      </c>
      <c r="W26" s="7"/>
      <c r="X26" s="7"/>
    </row>
    <row r="27" spans="2:24" ht="12.75">
      <c r="B27" s="7" t="s">
        <v>33</v>
      </c>
      <c r="C27" s="7"/>
      <c r="D27" s="7"/>
      <c r="E27" s="7"/>
      <c r="F27" s="7"/>
      <c r="G27" s="7"/>
      <c r="H27" s="7"/>
      <c r="I27" s="7"/>
      <c r="K27" s="7" t="s">
        <v>35</v>
      </c>
      <c r="L27" s="7"/>
      <c r="M27" s="7"/>
      <c r="N27" s="7"/>
      <c r="O27" s="7"/>
      <c r="P27" s="7"/>
      <c r="Q27" s="7"/>
      <c r="R27" s="7"/>
      <c r="S27" s="7"/>
      <c r="T27" s="7"/>
      <c r="V27" s="7" t="s">
        <v>37</v>
      </c>
      <c r="W27" s="7"/>
      <c r="X27" s="7"/>
    </row>
    <row r="28" spans="11:20" ht="12.75">
      <c r="K28" s="7" t="s">
        <v>38</v>
      </c>
      <c r="L28" s="7"/>
      <c r="M28" s="7"/>
      <c r="N28" s="7"/>
      <c r="O28" s="7"/>
      <c r="P28" s="7"/>
      <c r="Q28" s="7"/>
      <c r="R28" s="7"/>
      <c r="S28" s="7"/>
      <c r="T28" s="7"/>
    </row>
  </sheetData>
  <sheetProtection/>
  <mergeCells count="90">
    <mergeCell ref="A5:X5"/>
    <mergeCell ref="B20:C20"/>
    <mergeCell ref="E20:G20"/>
    <mergeCell ref="K20:M20"/>
    <mergeCell ref="P20:S20"/>
    <mergeCell ref="B26:I26"/>
    <mergeCell ref="B27:I27"/>
    <mergeCell ref="K26:T26"/>
    <mergeCell ref="K27:T27"/>
    <mergeCell ref="A21:G21"/>
    <mergeCell ref="K21:M21"/>
    <mergeCell ref="N21:O21"/>
    <mergeCell ref="P21:S21"/>
    <mergeCell ref="K28:T28"/>
    <mergeCell ref="V26:X26"/>
    <mergeCell ref="V27:X27"/>
    <mergeCell ref="P18:S18"/>
    <mergeCell ref="B19:C19"/>
    <mergeCell ref="E19:G19"/>
    <mergeCell ref="K19:M19"/>
    <mergeCell ref="N19:O19"/>
    <mergeCell ref="P19:S19"/>
    <mergeCell ref="N20:O20"/>
    <mergeCell ref="B17:C17"/>
    <mergeCell ref="E17:G17"/>
    <mergeCell ref="K17:M17"/>
    <mergeCell ref="N17:O17"/>
    <mergeCell ref="P17:S17"/>
    <mergeCell ref="A18:A19"/>
    <mergeCell ref="B18:C18"/>
    <mergeCell ref="E18:G18"/>
    <mergeCell ref="K18:M18"/>
    <mergeCell ref="N18:O18"/>
    <mergeCell ref="N15:O15"/>
    <mergeCell ref="P15:S15"/>
    <mergeCell ref="B16:C16"/>
    <mergeCell ref="E16:G16"/>
    <mergeCell ref="K16:M16"/>
    <mergeCell ref="N16:O16"/>
    <mergeCell ref="P16:S16"/>
    <mergeCell ref="P13:S13"/>
    <mergeCell ref="A14:A17"/>
    <mergeCell ref="B14:C14"/>
    <mergeCell ref="E14:G14"/>
    <mergeCell ref="K14:M14"/>
    <mergeCell ref="N14:O14"/>
    <mergeCell ref="P14:S14"/>
    <mergeCell ref="B15:C15"/>
    <mergeCell ref="E15:G15"/>
    <mergeCell ref="K15:M15"/>
    <mergeCell ref="A12:A13"/>
    <mergeCell ref="B12:C12"/>
    <mergeCell ref="E12:G12"/>
    <mergeCell ref="K12:M12"/>
    <mergeCell ref="N12:O12"/>
    <mergeCell ref="P12:S12"/>
    <mergeCell ref="B13:C13"/>
    <mergeCell ref="E13:G13"/>
    <mergeCell ref="K13:M13"/>
    <mergeCell ref="N13:O13"/>
    <mergeCell ref="A10:A11"/>
    <mergeCell ref="B10:C11"/>
    <mergeCell ref="E10:G10"/>
    <mergeCell ref="K10:M10"/>
    <mergeCell ref="N10:O10"/>
    <mergeCell ref="P10:S10"/>
    <mergeCell ref="E11:G11"/>
    <mergeCell ref="K11:M11"/>
    <mergeCell ref="N11:O11"/>
    <mergeCell ref="P11:S11"/>
    <mergeCell ref="B8:C8"/>
    <mergeCell ref="F8:G8"/>
    <mergeCell ref="K8:M8"/>
    <mergeCell ref="N8:O8"/>
    <mergeCell ref="P8:S8"/>
    <mergeCell ref="B9:C9"/>
    <mergeCell ref="E9:G9"/>
    <mergeCell ref="K9:M9"/>
    <mergeCell ref="N9:O9"/>
    <mergeCell ref="P9:S9"/>
    <mergeCell ref="A6:B6"/>
    <mergeCell ref="C6:K6"/>
    <mergeCell ref="L6:N6"/>
    <mergeCell ref="O6:Q6"/>
    <mergeCell ref="A2:B2"/>
    <mergeCell ref="C2:K2"/>
    <mergeCell ref="L2:N2"/>
    <mergeCell ref="O2:Q2"/>
    <mergeCell ref="A3:X3"/>
    <mergeCell ref="A4:X4"/>
  </mergeCells>
  <printOptions/>
  <pageMargins left="0.07874015748031496" right="0.07874015748031496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2022-04-26T08:02:56Z</dcterms:created>
  <dcterms:modified xsi:type="dcterms:W3CDTF">2022-04-26T09:49:54Z</dcterms:modified>
  <cp:category/>
  <cp:version/>
  <cp:contentType/>
  <cp:contentStatus/>
</cp:coreProperties>
</file>